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56-OW-2026 Reinigungsleistungen WIROtel Warnemünde\06 Vergabeunterlagen\"/>
    </mc:Choice>
  </mc:AlternateContent>
  <xr:revisionPtr revIDLastSave="0" documentId="13_ncr:1_{AB6499D9-72E9-468B-9542-502EFFA3253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L14" i="1" l="1"/>
  <c r="M14" i="1" s="1"/>
  <c r="L11" i="1"/>
  <c r="I14" i="1"/>
  <c r="K14" i="1" s="1"/>
  <c r="I15" i="1"/>
  <c r="I16" i="1"/>
  <c r="I11" i="1"/>
  <c r="I12" i="1"/>
  <c r="I13" i="1"/>
  <c r="I9" i="1"/>
  <c r="I10" i="1"/>
  <c r="I8" i="1"/>
  <c r="K36" i="1" l="1"/>
  <c r="M36" i="1" s="1"/>
  <c r="K35" i="1"/>
  <c r="M35" i="1" s="1"/>
  <c r="M11" i="1" l="1"/>
  <c r="K11" i="1"/>
  <c r="L16" i="1" l="1"/>
  <c r="L15" i="1"/>
  <c r="L13" i="1"/>
  <c r="L12" i="1"/>
  <c r="L10" i="1"/>
  <c r="L9" i="1"/>
  <c r="L8" i="1"/>
  <c r="M9" i="1" l="1"/>
  <c r="M10" i="1"/>
  <c r="M12" i="1"/>
  <c r="M13" i="1"/>
  <c r="M15" i="1"/>
  <c r="M16" i="1"/>
  <c r="M8" i="1"/>
  <c r="M18" i="1" l="1"/>
  <c r="M45" i="1" s="1"/>
  <c r="I24" i="1"/>
  <c r="K24" i="1" s="1"/>
  <c r="M24" i="1" s="1"/>
  <c r="K22" i="1"/>
  <c r="K16" i="1"/>
  <c r="K15" i="1"/>
  <c r="K13" i="1"/>
  <c r="K12" i="1"/>
  <c r="K10" i="1"/>
  <c r="K9" i="1"/>
  <c r="K8" i="1"/>
  <c r="K17" i="1" l="1"/>
  <c r="M22" i="1"/>
  <c r="I33" i="1"/>
  <c r="K33" i="1" s="1"/>
  <c r="M33" i="1" s="1"/>
  <c r="I29" i="1"/>
  <c r="K29" i="1" s="1"/>
  <c r="M29" i="1" s="1"/>
  <c r="I31" i="1"/>
  <c r="K31" i="1" s="1"/>
  <c r="M31" i="1" s="1"/>
  <c r="I27" i="1"/>
  <c r="K27" i="1" s="1"/>
  <c r="M27" i="1" s="1"/>
  <c r="I26" i="1"/>
  <c r="K26" i="1" s="1"/>
  <c r="M26" i="1" s="1"/>
  <c r="M38" i="1" l="1"/>
  <c r="M46" i="1" s="1"/>
  <c r="K37" i="1"/>
  <c r="M47" i="1" l="1"/>
  <c r="M48" i="1" l="1"/>
  <c r="M49" i="1" s="1"/>
</calcChain>
</file>

<file path=xl/sharedStrings.xml><?xml version="1.0" encoding="utf-8"?>
<sst xmlns="http://schemas.openxmlformats.org/spreadsheetml/2006/main" count="129" uniqueCount="72">
  <si>
    <t>J</t>
  </si>
  <si>
    <t>I</t>
  </si>
  <si>
    <t>D</t>
  </si>
  <si>
    <t>Fliesen</t>
  </si>
  <si>
    <t>C</t>
  </si>
  <si>
    <t>Reinigungsgruppe</t>
  </si>
  <si>
    <t>Sozial-,  Aufenthaltsräume</t>
  </si>
  <si>
    <t>Treppen, Podeste, Aufzüge</t>
  </si>
  <si>
    <t>Häufigkeit</t>
  </si>
  <si>
    <t>2w</t>
  </si>
  <si>
    <t>1w</t>
  </si>
  <si>
    <t xml:space="preserve">Fläche </t>
  </si>
  <si>
    <t xml:space="preserve">Leistung </t>
  </si>
  <si>
    <t>Belagsart</t>
  </si>
  <si>
    <t>Faktor</t>
  </si>
  <si>
    <t>V</t>
  </si>
  <si>
    <t>S</t>
  </si>
  <si>
    <t>Zimmer</t>
  </si>
  <si>
    <t>1. Zimmerreinigung</t>
  </si>
  <si>
    <t>2. Unterhaltsreinigung</t>
  </si>
  <si>
    <t>Teppichboden / PVC</t>
  </si>
  <si>
    <t>Teppichboden / Fliesen</t>
  </si>
  <si>
    <t xml:space="preserve">Etagenküchen </t>
  </si>
  <si>
    <t>Gesamt 1. Zimmerreinigung</t>
  </si>
  <si>
    <t xml:space="preserve">gesetzliche Mehrwertsteuer </t>
  </si>
  <si>
    <t>Gesamt 1. Zimmerreinigung Netto</t>
  </si>
  <si>
    <t>Gesamt Zimmer- und Unterhaltsreinigung Brutto</t>
  </si>
  <si>
    <t>Teppich</t>
  </si>
  <si>
    <t>Gesamt 2. Unterhaltsreinigung</t>
  </si>
  <si>
    <t>Gesamt 2. Unterhaltsreinigung Netto</t>
  </si>
  <si>
    <t>Gesamt Produktivstunden</t>
  </si>
  <si>
    <t>Vorarbeiter</t>
  </si>
  <si>
    <t>Objektleiter</t>
  </si>
  <si>
    <t>2er Gästezimmer - Abreisezimmer inkl. Duschbäder</t>
  </si>
  <si>
    <t>4er Gästezimmer - Abreisezimmer inkl. Duschbäder</t>
  </si>
  <si>
    <t>Stk. / Jahr</t>
  </si>
  <si>
    <t>h / Jahr</t>
  </si>
  <si>
    <t>m² / Jahr</t>
  </si>
  <si>
    <t>nach Abreise</t>
  </si>
  <si>
    <t>2er Gästezimmer - Bleiberzimmer inkl. Duschbäder</t>
  </si>
  <si>
    <t>4er Gästezimmer - Bleiberzimmer inkl. Duschbäder</t>
  </si>
  <si>
    <t>2er Gästezimmer - Bleiberzimmer/Bettenwechsel inkl. Duschbäder</t>
  </si>
  <si>
    <t>4er Gästezimmer - Bleiberzimmer/Bettenwechsel inkl. Duschbäder</t>
  </si>
  <si>
    <t xml:space="preserve">1er Gästezimmer - Abreisezimmer inkl. Duschbäder </t>
  </si>
  <si>
    <t>Konferenzraum inkl. Küche (nach Bedarf)</t>
  </si>
  <si>
    <t>PVC Belag</t>
  </si>
  <si>
    <t xml:space="preserve">öffentliche Toiletten </t>
  </si>
  <si>
    <t>D / G</t>
  </si>
  <si>
    <t>H / I</t>
  </si>
  <si>
    <t>D / E</t>
  </si>
  <si>
    <t>Eingangszonen, Empfang inkl. Flure (EG)</t>
  </si>
  <si>
    <t>Flure (1.-7. OG), Verkehrswege</t>
  </si>
  <si>
    <t>1M</t>
  </si>
  <si>
    <t>Stundenverrechnungssatz (SVS)</t>
  </si>
  <si>
    <t>h/Monat</t>
  </si>
  <si>
    <t>€</t>
  </si>
  <si>
    <t xml:space="preserve">GP </t>
  </si>
  <si>
    <t xml:space="preserve"> Ø m² pro Zimmer</t>
  </si>
  <si>
    <t>1er Gästezimmer - Bleiberzimmer inkl. Duschbäder</t>
  </si>
  <si>
    <t>L</t>
  </si>
  <si>
    <t>Außenbereich</t>
  </si>
  <si>
    <t>V=Vollreinigung
S=Sichtreinigung
H=Hauptsaison
N=Nebensaison</t>
  </si>
  <si>
    <t>€ / Leistung</t>
  </si>
  <si>
    <t>m² / h
Menge / h</t>
  </si>
  <si>
    <t>EP</t>
  </si>
  <si>
    <r>
      <t>3. Stundeneinsatz Objektleiter und Vorarbeiter</t>
    </r>
    <r>
      <rPr>
        <sz val="8"/>
        <color theme="1"/>
        <rFont val="Arial"/>
        <family val="2"/>
      </rPr>
      <t xml:space="preserve"> </t>
    </r>
    <r>
      <rPr>
        <sz val="8"/>
        <color theme="4" tint="-0.249977111117893"/>
        <rFont val="Arial"/>
        <family val="2"/>
      </rPr>
      <t>(Bitte weisen Sie uns die im SVS kalkulierten Stunden pro Monat jeweils für den Objektleiter und den Vorarbeiter gesondert aus.)</t>
    </r>
  </si>
  <si>
    <t xml:space="preserve">Gesamt 1. - 2. </t>
  </si>
  <si>
    <t>1w = 1x wöchentlich
2w = 2 x wöchentlich
3w = 3 x wöchentlich
4w = 4 x wöchentlich
5w = 5 x wöchentlich
1M = 1 x monatlich
1J = 1 x jährlich</t>
  </si>
  <si>
    <t xml:space="preserve">Produktiv-stunden </t>
  </si>
  <si>
    <t>1er Gästezimmer - Bleiberzimmer/Bettenwechsel inkl. Duschbäder</t>
  </si>
  <si>
    <t>A</t>
  </si>
  <si>
    <r>
      <rPr>
        <b/>
        <sz val="11"/>
        <color theme="1"/>
        <rFont val="Arial"/>
        <family val="2"/>
      </rPr>
      <t xml:space="preserve">Anlage </t>
    </r>
    <r>
      <rPr>
        <sz val="11"/>
        <color theme="1"/>
        <rFont val="Arial"/>
        <family val="2"/>
      </rPr>
      <t xml:space="preserve">Preisblatt Zimmer- und Unterhaltsreinigung
</t>
    </r>
    <r>
      <rPr>
        <b/>
        <sz val="11"/>
        <color rgb="FFFF0000"/>
        <rFont val="Arial"/>
        <family val="2"/>
      </rPr>
      <t>(Alle hellroten Zellen sind vom Bieter vollständig auszufüllen.)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</si>
</sst>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rgb="FF9C65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F3F76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4" borderId="0" applyNumberFormat="0" applyBorder="0" applyAlignment="0" applyProtection="0"/>
    <xf numFmtId="0" fontId="15" fillId="5" borderId="17" applyNumberFormat="0" applyAlignment="0" applyProtection="0"/>
  </cellStyleXfs>
  <cellXfs count="150">
    <xf numFmtId="0" fontId="0" fillId="0" borderId="0" xfId="0"/>
    <xf numFmtId="4" fontId="17" fillId="0" borderId="0" xfId="1" applyNumberFormat="1" applyFont="1" applyFill="1" applyBorder="1" applyAlignment="1" applyProtection="1">
      <alignment horizontal="center"/>
    </xf>
    <xf numFmtId="4" fontId="7" fillId="0" borderId="0" xfId="1" applyNumberFormat="1" applyFill="1" applyBorder="1" applyAlignment="1" applyProtection="1">
      <alignment horizontal="center"/>
    </xf>
    <xf numFmtId="4" fontId="18" fillId="7" borderId="9" xfId="1" applyNumberFormat="1" applyFont="1" applyFill="1" applyBorder="1" applyAlignment="1" applyProtection="1">
      <alignment horizontal="center"/>
    </xf>
    <xf numFmtId="4" fontId="18" fillId="7" borderId="11" xfId="1" applyNumberFormat="1" applyFont="1" applyFill="1" applyBorder="1" applyAlignment="1" applyProtection="1">
      <alignment horizontal="center"/>
    </xf>
    <xf numFmtId="4" fontId="18" fillId="0" borderId="19" xfId="1" applyNumberFormat="1" applyFont="1" applyFill="1" applyBorder="1" applyAlignment="1" applyProtection="1">
      <alignment horizontal="center"/>
    </xf>
    <xf numFmtId="4" fontId="16" fillId="0" borderId="22" xfId="1" applyNumberFormat="1" applyFont="1" applyFill="1" applyBorder="1" applyAlignment="1" applyProtection="1">
      <alignment horizontal="center"/>
    </xf>
    <xf numFmtId="0" fontId="18" fillId="6" borderId="1" xfId="2" applyFont="1" applyFill="1" applyBorder="1" applyAlignment="1" applyProtection="1">
      <alignment horizontal="center" wrapText="1"/>
      <protection locked="0"/>
    </xf>
    <xf numFmtId="3" fontId="18" fillId="6" borderId="1" xfId="2" applyNumberFormat="1" applyFont="1" applyFill="1" applyBorder="1" applyAlignment="1" applyProtection="1">
      <alignment horizontal="center" vertical="center"/>
      <protection locked="0"/>
    </xf>
    <xf numFmtId="4" fontId="19" fillId="6" borderId="18" xfId="2" applyNumberFormat="1" applyFont="1" applyFill="1" applyBorder="1" applyAlignment="1" applyProtection="1">
      <alignment horizontal="center" vertical="center"/>
      <protection locked="0"/>
    </xf>
    <xf numFmtId="4" fontId="18" fillId="7" borderId="29" xfId="1" applyNumberFormat="1" applyFont="1" applyFill="1" applyBorder="1" applyAlignment="1" applyProtection="1">
      <alignment horizontal="center"/>
    </xf>
    <xf numFmtId="4" fontId="17" fillId="7" borderId="1" xfId="2" applyNumberFormat="1" applyFont="1" applyFill="1" applyBorder="1" applyAlignment="1" applyProtection="1">
      <alignment horizontal="center"/>
    </xf>
    <xf numFmtId="4" fontId="17" fillId="7" borderId="1" xfId="1" applyNumberFormat="1" applyFont="1" applyFill="1" applyBorder="1" applyAlignment="1" applyProtection="1">
      <alignment horizontal="center"/>
    </xf>
    <xf numFmtId="3" fontId="4" fillId="6" borderId="2" xfId="0" applyNumberFormat="1" applyFont="1" applyFill="1" applyBorder="1" applyAlignment="1" applyProtection="1">
      <alignment horizontal="center" wrapText="1"/>
      <protection locked="0"/>
    </xf>
    <xf numFmtId="3" fontId="0" fillId="6" borderId="3" xfId="0" applyNumberFormat="1" applyFill="1" applyBorder="1" applyAlignment="1" applyProtection="1">
      <alignment horizontal="center" wrapText="1"/>
      <protection locked="0"/>
    </xf>
    <xf numFmtId="3" fontId="18" fillId="6" borderId="1" xfId="2" applyNumberFormat="1" applyFont="1" applyFill="1" applyBorder="1" applyAlignment="1" applyProtection="1">
      <alignment horizontal="center"/>
      <protection locked="0"/>
    </xf>
    <xf numFmtId="3" fontId="18" fillId="6" borderId="1" xfId="2" applyNumberFormat="1" applyFont="1" applyFill="1" applyBorder="1" applyAlignment="1" applyProtection="1">
      <alignment horizontal="center" vertical="center"/>
      <protection locked="0"/>
    </xf>
    <xf numFmtId="0" fontId="13" fillId="8" borderId="0" xfId="0" applyFont="1" applyFill="1" applyAlignment="1" applyProtection="1">
      <alignment horizontal="left" wrapText="1"/>
    </xf>
    <xf numFmtId="0" fontId="0" fillId="8" borderId="0" xfId="0" applyFill="1" applyAlignment="1" applyProtection="1">
      <alignment horizontal="left"/>
    </xf>
    <xf numFmtId="0" fontId="4" fillId="0" borderId="0" xfId="0" applyFont="1" applyProtection="1"/>
    <xf numFmtId="0" fontId="11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 wrapText="1"/>
    </xf>
    <xf numFmtId="0" fontId="9" fillId="0" borderId="0" xfId="0" applyFont="1" applyProtection="1"/>
    <xf numFmtId="4" fontId="9" fillId="0" borderId="0" xfId="0" applyNumberFormat="1" applyFont="1" applyAlignment="1" applyProtection="1">
      <alignment horizontal="center"/>
    </xf>
    <xf numFmtId="0" fontId="22" fillId="0" borderId="6" xfId="0" applyFont="1" applyBorder="1" applyAlignment="1" applyProtection="1">
      <alignment horizontal="left"/>
    </xf>
    <xf numFmtId="0" fontId="23" fillId="0" borderId="6" xfId="0" applyFont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4" fontId="4" fillId="0" borderId="0" xfId="0" applyNumberFormat="1" applyFont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wrapText="1"/>
    </xf>
    <xf numFmtId="4" fontId="4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/>
    </xf>
    <xf numFmtId="4" fontId="2" fillId="2" borderId="1" xfId="0" applyNumberFormat="1" applyFont="1" applyFill="1" applyBorder="1" applyAlignment="1" applyProtection="1">
      <alignment horizontal="center"/>
    </xf>
    <xf numFmtId="0" fontId="11" fillId="0" borderId="15" xfId="0" applyFont="1" applyBorder="1" applyAlignment="1" applyProtection="1">
      <alignment horizontal="left"/>
    </xf>
    <xf numFmtId="0" fontId="12" fillId="0" borderId="12" xfId="0" applyFont="1" applyBorder="1" applyAlignment="1" applyProtection="1">
      <alignment horizontal="left"/>
    </xf>
    <xf numFmtId="0" fontId="10" fillId="0" borderId="12" xfId="0" applyFont="1" applyBorder="1" applyProtection="1"/>
    <xf numFmtId="0" fontId="10" fillId="0" borderId="13" xfId="0" applyFont="1" applyBorder="1" applyProtection="1"/>
    <xf numFmtId="0" fontId="11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right"/>
    </xf>
    <xf numFmtId="0" fontId="21" fillId="0" borderId="25" xfId="0" applyFont="1" applyBorder="1" applyAlignment="1" applyProtection="1">
      <alignment wrapText="1"/>
    </xf>
    <xf numFmtId="0" fontId="21" fillId="0" borderId="6" xfId="0" applyFont="1" applyBorder="1" applyProtection="1"/>
    <xf numFmtId="0" fontId="21" fillId="0" borderId="28" xfId="0" applyFont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1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/>
    </xf>
    <xf numFmtId="3" fontId="4" fillId="0" borderId="1" xfId="0" applyNumberFormat="1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left"/>
    </xf>
    <xf numFmtId="0" fontId="4" fillId="8" borderId="1" xfId="0" applyFont="1" applyFill="1" applyBorder="1" applyAlignment="1" applyProtection="1">
      <alignment horizontal="center"/>
    </xf>
    <xf numFmtId="1" fontId="4" fillId="8" borderId="1" xfId="0" applyNumberFormat="1" applyFont="1" applyFill="1" applyBorder="1" applyAlignment="1" applyProtection="1">
      <alignment horizontal="center" vertical="center" wrapText="1"/>
    </xf>
    <xf numFmtId="4" fontId="4" fillId="8" borderId="1" xfId="0" applyNumberFormat="1" applyFont="1" applyFill="1" applyBorder="1" applyAlignment="1" applyProtection="1">
      <alignment horizontal="center" wrapText="1"/>
    </xf>
    <xf numFmtId="1" fontId="4" fillId="8" borderId="1" xfId="0" applyNumberFormat="1" applyFont="1" applyFill="1" applyBorder="1" applyAlignment="1" applyProtection="1">
      <alignment horizontal="center"/>
    </xf>
    <xf numFmtId="0" fontId="4" fillId="8" borderId="1" xfId="0" applyFont="1" applyFill="1" applyBorder="1" applyAlignment="1" applyProtection="1">
      <alignment horizontal="center" wrapText="1"/>
    </xf>
    <xf numFmtId="4" fontId="4" fillId="8" borderId="1" xfId="0" applyNumberFormat="1" applyFont="1" applyFill="1" applyBorder="1" applyAlignment="1" applyProtection="1">
      <alignment horizontal="center" vertical="center" wrapText="1"/>
    </xf>
    <xf numFmtId="4" fontId="4" fillId="8" borderId="1" xfId="0" applyNumberFormat="1" applyFont="1" applyFill="1" applyBorder="1" applyAlignment="1" applyProtection="1">
      <alignment horizontal="center"/>
    </xf>
    <xf numFmtId="0" fontId="4" fillId="8" borderId="0" xfId="0" applyFont="1" applyFill="1" applyProtection="1"/>
    <xf numFmtId="4" fontId="4" fillId="0" borderId="1" xfId="0" applyNumberFormat="1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0" fillId="0" borderId="4" xfId="0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wrapText="1"/>
    </xf>
    <xf numFmtId="0" fontId="0" fillId="0" borderId="4" xfId="0" applyBorder="1" applyProtection="1"/>
    <xf numFmtId="4" fontId="4" fillId="0" borderId="4" xfId="0" applyNumberFormat="1" applyFont="1" applyBorder="1" applyAlignment="1" applyProtection="1">
      <alignment horizontal="center"/>
    </xf>
    <xf numFmtId="1" fontId="4" fillId="0" borderId="4" xfId="0" applyNumberFormat="1" applyFont="1" applyBorder="1" applyAlignment="1" applyProtection="1">
      <alignment horizontal="center"/>
    </xf>
    <xf numFmtId="3" fontId="4" fillId="0" borderId="4" xfId="0" applyNumberFormat="1" applyFont="1" applyBorder="1" applyAlignment="1" applyProtection="1">
      <alignment horizontal="center" wrapText="1"/>
    </xf>
    <xf numFmtId="0" fontId="4" fillId="0" borderId="16" xfId="0" applyFont="1" applyBorder="1" applyAlignment="1" applyProtection="1">
      <alignment horizontal="center" wrapText="1"/>
    </xf>
    <xf numFmtId="0" fontId="6" fillId="8" borderId="27" xfId="0" applyFont="1" applyFill="1" applyBorder="1" applyAlignment="1" applyProtection="1">
      <alignment horizontal="center" wrapText="1"/>
    </xf>
    <xf numFmtId="0" fontId="0" fillId="0" borderId="28" xfId="0" applyBorder="1" applyProtection="1"/>
    <xf numFmtId="4" fontId="6" fillId="0" borderId="4" xfId="0" applyNumberFormat="1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4" fillId="0" borderId="6" xfId="0" applyFont="1" applyBorder="1" applyProtection="1"/>
    <xf numFmtId="4" fontId="4" fillId="0" borderId="6" xfId="0" applyNumberFormat="1" applyFont="1" applyBorder="1" applyAlignment="1" applyProtection="1">
      <alignment horizontal="center"/>
    </xf>
    <xf numFmtId="1" fontId="4" fillId="0" borderId="6" xfId="0" applyNumberFormat="1" applyFont="1" applyBorder="1" applyAlignment="1" applyProtection="1">
      <alignment horizontal="center"/>
    </xf>
    <xf numFmtId="3" fontId="4" fillId="0" borderId="6" xfId="0" applyNumberFormat="1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1" fontId="4" fillId="0" borderId="0" xfId="0" applyNumberFormat="1" applyFont="1" applyAlignment="1" applyProtection="1">
      <alignment horizontal="center"/>
    </xf>
    <xf numFmtId="3" fontId="4" fillId="0" borderId="0" xfId="0" applyNumberFormat="1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4" fillId="3" borderId="26" xfId="0" applyFont="1" applyFill="1" applyBorder="1" applyProtection="1"/>
    <xf numFmtId="3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wrapText="1"/>
    </xf>
    <xf numFmtId="4" fontId="4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 wrapText="1"/>
    </xf>
    <xf numFmtId="0" fontId="4" fillId="3" borderId="31" xfId="0" applyFont="1" applyFill="1" applyBorder="1" applyProtection="1"/>
    <xf numFmtId="0" fontId="0" fillId="0" borderId="1" xfId="0" applyBorder="1" applyAlignment="1" applyProtection="1">
      <alignment horizontal="center" wrapText="1"/>
    </xf>
    <xf numFmtId="4" fontId="0" fillId="0" borderId="1" xfId="0" applyNumberFormat="1" applyBorder="1" applyAlignment="1" applyProtection="1">
      <alignment horizontal="center"/>
    </xf>
    <xf numFmtId="0" fontId="0" fillId="0" borderId="31" xfId="0" applyBorder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left" vertical="center"/>
    </xf>
    <xf numFmtId="0" fontId="4" fillId="3" borderId="4" xfId="0" applyFont="1" applyFill="1" applyBorder="1" applyProtection="1"/>
    <xf numFmtId="0" fontId="4" fillId="0" borderId="26" xfId="0" applyFont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4" fillId="3" borderId="1" xfId="0" applyFont="1" applyFill="1" applyBorder="1" applyProtection="1"/>
    <xf numFmtId="0" fontId="0" fillId="0" borderId="4" xfId="0" applyBorder="1" applyProtection="1"/>
    <xf numFmtId="0" fontId="6" fillId="0" borderId="2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4" fillId="0" borderId="5" xfId="0" applyFont="1" applyBorder="1" applyProtection="1"/>
    <xf numFmtId="4" fontId="4" fillId="0" borderId="5" xfId="0" applyNumberFormat="1" applyFont="1" applyBorder="1" applyAlignment="1" applyProtection="1">
      <alignment horizontal="center"/>
    </xf>
    <xf numFmtId="1" fontId="4" fillId="0" borderId="5" xfId="0" applyNumberFormat="1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4" fillId="0" borderId="6" xfId="0" applyFont="1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11" fillId="0" borderId="0" xfId="0" applyFont="1" applyAlignment="1" applyProtection="1">
      <alignment horizontal="left" wrapText="1"/>
    </xf>
    <xf numFmtId="0" fontId="0" fillId="0" borderId="0" xfId="0" applyProtection="1"/>
    <xf numFmtId="0" fontId="0" fillId="0" borderId="14" xfId="0" applyBorder="1" applyProtection="1"/>
    <xf numFmtId="4" fontId="8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4" fillId="0" borderId="7" xfId="0" applyFont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4" fillId="0" borderId="23" xfId="0" applyFont="1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6" fillId="0" borderId="20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left"/>
    </xf>
    <xf numFmtId="0" fontId="5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3">
    <cellStyle name="Eingabe" xfId="2" builtinId="20"/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21</xdr:row>
      <xdr:rowOff>9525</xdr:rowOff>
    </xdr:from>
    <xdr:to>
      <xdr:col>4</xdr:col>
      <xdr:colOff>704850</xdr:colOff>
      <xdr:row>36</xdr:row>
      <xdr:rowOff>9525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953250" y="4991100"/>
          <a:ext cx="695325" cy="3619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21</xdr:row>
      <xdr:rowOff>9525</xdr:rowOff>
    </xdr:from>
    <xdr:to>
      <xdr:col>11</xdr:col>
      <xdr:colOff>838200</xdr:colOff>
      <xdr:row>36</xdr:row>
      <xdr:rowOff>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2220575" y="4991100"/>
          <a:ext cx="828675" cy="3609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="85" zoomScaleNormal="85" workbookViewId="0">
      <selection activeCell="J8" sqref="J8:J16"/>
    </sheetView>
  </sheetViews>
  <sheetFormatPr baseColWidth="10" defaultColWidth="11.44140625" defaultRowHeight="12" x14ac:dyDescent="0.25"/>
  <cols>
    <col min="1" max="1" width="6" style="28" customWidth="1"/>
    <col min="2" max="2" width="61.44140625" style="28" customWidth="1"/>
    <col min="3" max="3" width="24" style="28" customWidth="1"/>
    <col min="4" max="4" width="14" style="29" customWidth="1"/>
    <col min="5" max="5" width="10.6640625" style="145" customWidth="1"/>
    <col min="6" max="6" width="20.109375" style="28" customWidth="1"/>
    <col min="7" max="7" width="3" style="28" bestFit="1" customWidth="1"/>
    <col min="8" max="8" width="13.109375" style="19" customWidth="1"/>
    <col min="9" max="9" width="11.44140625" style="29" bestFit="1" customWidth="1"/>
    <col min="10" max="10" width="7.88671875" style="29" customWidth="1"/>
    <col min="11" max="12" width="12.6640625" style="29" customWidth="1"/>
    <col min="13" max="13" width="20.88671875" style="30" customWidth="1"/>
    <col min="14" max="16384" width="11.44140625" style="19"/>
  </cols>
  <sheetData>
    <row r="1" spans="1:13" ht="30.75" customHeight="1" x14ac:dyDescent="0.3">
      <c r="A1" s="17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4" customFormat="1" ht="8.25" customHeight="1" x14ac:dyDescent="0.3">
      <c r="A2" s="20"/>
      <c r="B2" s="21"/>
      <c r="C2" s="22"/>
      <c r="D2" s="23"/>
      <c r="F2" s="22"/>
      <c r="G2" s="22"/>
      <c r="I2" s="23"/>
      <c r="J2" s="23"/>
      <c r="K2" s="23"/>
      <c r="L2" s="23"/>
      <c r="M2" s="25"/>
    </row>
    <row r="3" spans="1:13" ht="15.75" customHeight="1" x14ac:dyDescent="0.3">
      <c r="A3" s="26"/>
      <c r="B3" s="27"/>
      <c r="E3" s="19"/>
    </row>
    <row r="4" spans="1:13" ht="22.8" x14ac:dyDescent="0.2">
      <c r="A4" s="31" t="s">
        <v>5</v>
      </c>
      <c r="B4" s="32"/>
      <c r="C4" s="33" t="s">
        <v>13</v>
      </c>
      <c r="D4" s="34" t="s">
        <v>11</v>
      </c>
      <c r="E4" s="33" t="s">
        <v>17</v>
      </c>
      <c r="F4" s="33" t="s">
        <v>8</v>
      </c>
      <c r="G4" s="31" t="s">
        <v>14</v>
      </c>
      <c r="H4" s="32"/>
      <c r="I4" s="34" t="s">
        <v>11</v>
      </c>
      <c r="J4" s="34" t="s">
        <v>12</v>
      </c>
      <c r="K4" s="34" t="s">
        <v>68</v>
      </c>
      <c r="L4" s="34" t="s">
        <v>64</v>
      </c>
      <c r="M4" s="35" t="s">
        <v>56</v>
      </c>
    </row>
    <row r="5" spans="1:13" ht="81.75" customHeight="1" x14ac:dyDescent="0.2">
      <c r="A5" s="33"/>
      <c r="B5" s="33"/>
      <c r="C5" s="33"/>
      <c r="D5" s="36" t="s">
        <v>57</v>
      </c>
      <c r="E5" s="37" t="s">
        <v>35</v>
      </c>
      <c r="F5" s="38" t="s">
        <v>67</v>
      </c>
      <c r="G5" s="39" t="s">
        <v>61</v>
      </c>
      <c r="H5" s="40"/>
      <c r="I5" s="36" t="s">
        <v>37</v>
      </c>
      <c r="J5" s="36" t="s">
        <v>63</v>
      </c>
      <c r="K5" s="36" t="s">
        <v>36</v>
      </c>
      <c r="L5" s="36" t="s">
        <v>62</v>
      </c>
      <c r="M5" s="41" t="s">
        <v>55</v>
      </c>
    </row>
    <row r="6" spans="1:13" s="24" customFormat="1" ht="15.6" x14ac:dyDescent="0.3">
      <c r="A6" s="42" t="s">
        <v>18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</row>
    <row r="7" spans="1:13" s="24" customFormat="1" ht="23.25" customHeight="1" x14ac:dyDescent="0.3">
      <c r="A7" s="46"/>
      <c r="B7" s="47" t="s">
        <v>53</v>
      </c>
      <c r="C7" s="9"/>
      <c r="D7" s="48"/>
      <c r="E7" s="49"/>
      <c r="F7" s="49"/>
      <c r="G7" s="49"/>
      <c r="H7" s="49"/>
      <c r="I7" s="49"/>
      <c r="J7" s="49"/>
      <c r="K7" s="49"/>
      <c r="L7" s="49"/>
      <c r="M7" s="50"/>
    </row>
    <row r="8" spans="1:13" ht="15" customHeight="1" x14ac:dyDescent="0.2">
      <c r="A8" s="51" t="s">
        <v>70</v>
      </c>
      <c r="B8" s="52" t="s">
        <v>43</v>
      </c>
      <c r="C8" s="51" t="s">
        <v>21</v>
      </c>
      <c r="D8" s="53">
        <v>15</v>
      </c>
      <c r="E8" s="51">
        <v>400</v>
      </c>
      <c r="F8" s="54" t="s">
        <v>38</v>
      </c>
      <c r="G8" s="55" t="s">
        <v>15</v>
      </c>
      <c r="H8" s="55">
        <v>52</v>
      </c>
      <c r="I8" s="56">
        <f>E8*D8</f>
        <v>6000</v>
      </c>
      <c r="J8" s="7"/>
      <c r="K8" s="57" t="e">
        <f>ROUND(I8/J8,2)</f>
        <v>#DIV/0!</v>
      </c>
      <c r="L8" s="58" t="e">
        <f>ROUND(C7*D8/J8,2)</f>
        <v>#DIV/0!</v>
      </c>
      <c r="M8" s="54" t="e">
        <f>L8*E8</f>
        <v>#DIV/0!</v>
      </c>
    </row>
    <row r="9" spans="1:13" ht="15" customHeight="1" x14ac:dyDescent="0.2">
      <c r="A9" s="51" t="s">
        <v>70</v>
      </c>
      <c r="B9" s="52" t="s">
        <v>33</v>
      </c>
      <c r="C9" s="51" t="s">
        <v>21</v>
      </c>
      <c r="D9" s="53">
        <v>20</v>
      </c>
      <c r="E9" s="51">
        <v>800</v>
      </c>
      <c r="F9" s="54" t="s">
        <v>38</v>
      </c>
      <c r="G9" s="55" t="s">
        <v>15</v>
      </c>
      <c r="H9" s="55">
        <v>52</v>
      </c>
      <c r="I9" s="56">
        <f t="shared" ref="I9:I16" si="0">E9*D9</f>
        <v>16000</v>
      </c>
      <c r="J9" s="7"/>
      <c r="K9" s="57" t="e">
        <f t="shared" ref="K9:K16" si="1">ROUND(I9/J9,2)</f>
        <v>#DIV/0!</v>
      </c>
      <c r="L9" s="58" t="e">
        <f>ROUND(C7*D9/J9,2)</f>
        <v>#DIV/0!</v>
      </c>
      <c r="M9" s="54" t="e">
        <f t="shared" ref="M9:M16" si="2">L9*E9</f>
        <v>#DIV/0!</v>
      </c>
    </row>
    <row r="10" spans="1:13" ht="15" customHeight="1" x14ac:dyDescent="0.2">
      <c r="A10" s="51" t="s">
        <v>70</v>
      </c>
      <c r="B10" s="52" t="s">
        <v>34</v>
      </c>
      <c r="C10" s="51" t="s">
        <v>21</v>
      </c>
      <c r="D10" s="53">
        <v>25</v>
      </c>
      <c r="E10" s="51">
        <v>650</v>
      </c>
      <c r="F10" s="54" t="s">
        <v>38</v>
      </c>
      <c r="G10" s="55" t="s">
        <v>15</v>
      </c>
      <c r="H10" s="55">
        <v>52</v>
      </c>
      <c r="I10" s="56">
        <f t="shared" si="0"/>
        <v>16250</v>
      </c>
      <c r="J10" s="7"/>
      <c r="K10" s="57" t="e">
        <f t="shared" si="1"/>
        <v>#DIV/0!</v>
      </c>
      <c r="L10" s="58" t="e">
        <f>ROUND(C7*D10/J10,2)</f>
        <v>#DIV/0!</v>
      </c>
      <c r="M10" s="54" t="e">
        <f t="shared" si="2"/>
        <v>#DIV/0!</v>
      </c>
    </row>
    <row r="11" spans="1:13" s="67" customFormat="1" ht="15" customHeight="1" x14ac:dyDescent="0.2">
      <c r="A11" s="51" t="s">
        <v>70</v>
      </c>
      <c r="B11" s="59" t="s">
        <v>58</v>
      </c>
      <c r="C11" s="60" t="s">
        <v>21</v>
      </c>
      <c r="D11" s="61">
        <v>15</v>
      </c>
      <c r="E11" s="60">
        <v>25</v>
      </c>
      <c r="F11" s="62" t="s">
        <v>10</v>
      </c>
      <c r="G11" s="63" t="s">
        <v>16</v>
      </c>
      <c r="H11" s="63">
        <v>52</v>
      </c>
      <c r="I11" s="56">
        <f>E11*D11</f>
        <v>375</v>
      </c>
      <c r="J11" s="7"/>
      <c r="K11" s="64" t="e">
        <f t="shared" ref="K11" si="3">ROUND(I11/J11,2)</f>
        <v>#DIV/0!</v>
      </c>
      <c r="L11" s="65" t="e">
        <f>ROUND(C7*D11/J11,2)</f>
        <v>#DIV/0!</v>
      </c>
      <c r="M11" s="66" t="e">
        <f t="shared" ref="M11" si="4">L11*E11</f>
        <v>#DIV/0!</v>
      </c>
    </row>
    <row r="12" spans="1:13" ht="15" customHeight="1" x14ac:dyDescent="0.2">
      <c r="A12" s="51" t="s">
        <v>70</v>
      </c>
      <c r="B12" s="52" t="s">
        <v>39</v>
      </c>
      <c r="C12" s="51" t="s">
        <v>21</v>
      </c>
      <c r="D12" s="53">
        <v>20</v>
      </c>
      <c r="E12" s="51">
        <v>25</v>
      </c>
      <c r="F12" s="68" t="s">
        <v>10</v>
      </c>
      <c r="G12" s="55" t="s">
        <v>16</v>
      </c>
      <c r="H12" s="55">
        <v>52</v>
      </c>
      <c r="I12" s="56">
        <f t="shared" si="0"/>
        <v>500</v>
      </c>
      <c r="J12" s="7"/>
      <c r="K12" s="57" t="e">
        <f t="shared" si="1"/>
        <v>#DIV/0!</v>
      </c>
      <c r="L12" s="58" t="e">
        <f>ROUND(C7*D12/J12,2)</f>
        <v>#DIV/0!</v>
      </c>
      <c r="M12" s="54" t="e">
        <f t="shared" si="2"/>
        <v>#DIV/0!</v>
      </c>
    </row>
    <row r="13" spans="1:13" ht="15" customHeight="1" x14ac:dyDescent="0.2">
      <c r="A13" s="51" t="s">
        <v>70</v>
      </c>
      <c r="B13" s="52" t="s">
        <v>40</v>
      </c>
      <c r="C13" s="51" t="s">
        <v>21</v>
      </c>
      <c r="D13" s="53">
        <v>25</v>
      </c>
      <c r="E13" s="51">
        <v>20</v>
      </c>
      <c r="F13" s="68" t="s">
        <v>10</v>
      </c>
      <c r="G13" s="55" t="s">
        <v>16</v>
      </c>
      <c r="H13" s="55">
        <v>52</v>
      </c>
      <c r="I13" s="56">
        <f t="shared" si="0"/>
        <v>500</v>
      </c>
      <c r="J13" s="7"/>
      <c r="K13" s="57" t="e">
        <f t="shared" si="1"/>
        <v>#DIV/0!</v>
      </c>
      <c r="L13" s="58" t="e">
        <f>ROUND(C7*D13/J13,2)</f>
        <v>#DIV/0!</v>
      </c>
      <c r="M13" s="54" t="e">
        <f t="shared" si="2"/>
        <v>#DIV/0!</v>
      </c>
    </row>
    <row r="14" spans="1:13" ht="15" customHeight="1" x14ac:dyDescent="0.2">
      <c r="A14" s="51" t="s">
        <v>70</v>
      </c>
      <c r="B14" s="52" t="s">
        <v>69</v>
      </c>
      <c r="C14" s="51" t="s">
        <v>21</v>
      </c>
      <c r="D14" s="53">
        <v>15</v>
      </c>
      <c r="E14" s="51">
        <v>10</v>
      </c>
      <c r="F14" s="68" t="s">
        <v>52</v>
      </c>
      <c r="G14" s="55" t="s">
        <v>16</v>
      </c>
      <c r="H14" s="55">
        <v>12</v>
      </c>
      <c r="I14" s="56">
        <f>E14*D14</f>
        <v>150</v>
      </c>
      <c r="J14" s="7"/>
      <c r="K14" s="57" t="e">
        <f t="shared" ref="K14" si="5">ROUND(I14/J14,2)</f>
        <v>#DIV/0!</v>
      </c>
      <c r="L14" s="58" t="e">
        <f>ROUND(C7*D14/J14,2)</f>
        <v>#DIV/0!</v>
      </c>
      <c r="M14" s="54" t="e">
        <f t="shared" ref="M14" si="6">L14*E14</f>
        <v>#DIV/0!</v>
      </c>
    </row>
    <row r="15" spans="1:13" ht="15" customHeight="1" x14ac:dyDescent="0.2">
      <c r="A15" s="51" t="s">
        <v>70</v>
      </c>
      <c r="B15" s="52" t="s">
        <v>41</v>
      </c>
      <c r="C15" s="51" t="s">
        <v>21</v>
      </c>
      <c r="D15" s="53">
        <v>20</v>
      </c>
      <c r="E15" s="51">
        <v>10</v>
      </c>
      <c r="F15" s="68" t="s">
        <v>52</v>
      </c>
      <c r="G15" s="55" t="s">
        <v>16</v>
      </c>
      <c r="H15" s="55">
        <v>12</v>
      </c>
      <c r="I15" s="56">
        <f t="shared" si="0"/>
        <v>200</v>
      </c>
      <c r="J15" s="7"/>
      <c r="K15" s="57" t="e">
        <f t="shared" si="1"/>
        <v>#DIV/0!</v>
      </c>
      <c r="L15" s="58" t="e">
        <f>ROUND(C7*D15/J15,2)</f>
        <v>#DIV/0!</v>
      </c>
      <c r="M15" s="54" t="e">
        <f t="shared" si="2"/>
        <v>#DIV/0!</v>
      </c>
    </row>
    <row r="16" spans="1:13" ht="15" customHeight="1" thickBot="1" x14ac:dyDescent="0.25">
      <c r="A16" s="51" t="s">
        <v>70</v>
      </c>
      <c r="B16" s="52" t="s">
        <v>42</v>
      </c>
      <c r="C16" s="51" t="s">
        <v>21</v>
      </c>
      <c r="D16" s="53">
        <v>25</v>
      </c>
      <c r="E16" s="51">
        <v>10</v>
      </c>
      <c r="F16" s="68" t="s">
        <v>52</v>
      </c>
      <c r="G16" s="55" t="s">
        <v>16</v>
      </c>
      <c r="H16" s="55">
        <v>12</v>
      </c>
      <c r="I16" s="56">
        <f t="shared" si="0"/>
        <v>250</v>
      </c>
      <c r="J16" s="7"/>
      <c r="K16" s="57" t="e">
        <f t="shared" si="1"/>
        <v>#DIV/0!</v>
      </c>
      <c r="L16" s="58" t="e">
        <f>ROUND(C7*D16/J16,2)</f>
        <v>#DIV/0!</v>
      </c>
      <c r="M16" s="54" t="e">
        <f t="shared" si="2"/>
        <v>#DIV/0!</v>
      </c>
    </row>
    <row r="17" spans="1:13" ht="15" thickBot="1" x14ac:dyDescent="0.35">
      <c r="A17" s="69" t="s">
        <v>30</v>
      </c>
      <c r="B17" s="70"/>
      <c r="C17" s="71"/>
      <c r="D17" s="72"/>
      <c r="E17" s="73"/>
      <c r="F17" s="74"/>
      <c r="G17" s="75"/>
      <c r="H17" s="75"/>
      <c r="I17" s="76"/>
      <c r="J17" s="77"/>
      <c r="K17" s="78" t="e">
        <f>SUM(K8:K16)</f>
        <v>#DIV/0!</v>
      </c>
      <c r="L17" s="79"/>
      <c r="M17" s="80"/>
    </row>
    <row r="18" spans="1:13" ht="14.4" x14ac:dyDescent="0.3">
      <c r="A18" s="81" t="s">
        <v>23</v>
      </c>
      <c r="B18" s="82"/>
      <c r="C18" s="82"/>
      <c r="D18" s="82"/>
      <c r="E18" s="83"/>
      <c r="F18" s="84"/>
      <c r="G18" s="85"/>
      <c r="H18" s="85"/>
      <c r="I18" s="86"/>
      <c r="J18" s="87"/>
      <c r="K18" s="87"/>
      <c r="L18" s="88"/>
      <c r="M18" s="11" t="e">
        <f>M8+M9+M10+M11+M12+M13+M14+M15+M16</f>
        <v>#DIV/0!</v>
      </c>
    </row>
    <row r="19" spans="1:13" ht="14.4" x14ac:dyDescent="0.3">
      <c r="A19" s="89"/>
      <c r="B19" s="90"/>
      <c r="C19" s="90"/>
      <c r="D19" s="90"/>
      <c r="E19" s="19"/>
      <c r="F19" s="30"/>
      <c r="G19" s="91"/>
      <c r="H19" s="91"/>
      <c r="I19" s="92"/>
      <c r="L19" s="93"/>
      <c r="M19" s="19"/>
    </row>
    <row r="20" spans="1:13" s="24" customFormat="1" ht="15.6" x14ac:dyDescent="0.3">
      <c r="A20" s="42" t="s">
        <v>19</v>
      </c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 s="24" customFormat="1" ht="23.25" customHeight="1" x14ac:dyDescent="0.3">
      <c r="A21" s="46"/>
      <c r="B21" s="47" t="s">
        <v>53</v>
      </c>
      <c r="C21" s="9"/>
      <c r="D21" s="48"/>
      <c r="E21" s="49"/>
      <c r="F21" s="49"/>
      <c r="G21" s="49"/>
      <c r="H21" s="49"/>
      <c r="I21" s="49"/>
      <c r="J21" s="49"/>
      <c r="K21" s="49"/>
      <c r="L21" s="49"/>
      <c r="M21" s="50"/>
    </row>
    <row r="22" spans="1:13" ht="15" customHeight="1" x14ac:dyDescent="0.2">
      <c r="A22" s="94" t="s">
        <v>4</v>
      </c>
      <c r="B22" s="95" t="s">
        <v>46</v>
      </c>
      <c r="C22" s="94" t="s">
        <v>3</v>
      </c>
      <c r="D22" s="96">
        <v>18</v>
      </c>
      <c r="E22" s="97"/>
      <c r="F22" s="66"/>
      <c r="G22" s="63" t="s">
        <v>15</v>
      </c>
      <c r="H22" s="55"/>
      <c r="I22" s="98">
        <f>(H22+H23)*D22</f>
        <v>1872</v>
      </c>
      <c r="J22" s="15"/>
      <c r="K22" s="99" t="e">
        <f>ROUND(I22/J22,2)</f>
        <v>#DIV/0!</v>
      </c>
      <c r="L22" s="97"/>
      <c r="M22" s="100" t="e">
        <f>ROUND(C21*K22,2)</f>
        <v>#DIV/0!</v>
      </c>
    </row>
    <row r="23" spans="1:13" ht="15" customHeight="1" x14ac:dyDescent="0.2">
      <c r="A23" s="101"/>
      <c r="B23" s="102"/>
      <c r="C23" s="101"/>
      <c r="D23" s="103"/>
      <c r="E23" s="104"/>
      <c r="F23" s="66" t="s">
        <v>9</v>
      </c>
      <c r="G23" s="63" t="s">
        <v>16</v>
      </c>
      <c r="H23" s="55">
        <v>104</v>
      </c>
      <c r="I23" s="103"/>
      <c r="J23" s="15"/>
      <c r="K23" s="105"/>
      <c r="L23" s="104"/>
      <c r="M23" s="106"/>
    </row>
    <row r="24" spans="1:13" ht="15" customHeight="1" x14ac:dyDescent="0.2">
      <c r="A24" s="94" t="s">
        <v>2</v>
      </c>
      <c r="B24" s="95" t="s">
        <v>22</v>
      </c>
      <c r="C24" s="94" t="s">
        <v>45</v>
      </c>
      <c r="D24" s="96">
        <v>28</v>
      </c>
      <c r="E24" s="107"/>
      <c r="F24" s="66"/>
      <c r="G24" s="63" t="s">
        <v>15</v>
      </c>
      <c r="H24" s="55"/>
      <c r="I24" s="98">
        <f>(H24+H25)*D24</f>
        <v>2912</v>
      </c>
      <c r="J24" s="15"/>
      <c r="K24" s="99" t="e">
        <f>ROUND(I24/J24,2)</f>
        <v>#DIV/0!</v>
      </c>
      <c r="L24" s="107"/>
      <c r="M24" s="100" t="e">
        <f>ROUND(C21*K24,2)</f>
        <v>#DIV/0!</v>
      </c>
    </row>
    <row r="25" spans="1:13" ht="15" customHeight="1" x14ac:dyDescent="0.2">
      <c r="A25" s="101"/>
      <c r="B25" s="102"/>
      <c r="C25" s="101"/>
      <c r="D25" s="103"/>
      <c r="E25" s="107"/>
      <c r="F25" s="66" t="s">
        <v>9</v>
      </c>
      <c r="G25" s="63" t="s">
        <v>16</v>
      </c>
      <c r="H25" s="55">
        <v>104</v>
      </c>
      <c r="I25" s="103"/>
      <c r="J25" s="15"/>
      <c r="K25" s="105"/>
      <c r="L25" s="107"/>
      <c r="M25" s="106"/>
    </row>
    <row r="26" spans="1:13" ht="15" customHeight="1" x14ac:dyDescent="0.2">
      <c r="A26" s="108" t="s">
        <v>49</v>
      </c>
      <c r="B26" s="109" t="s">
        <v>44</v>
      </c>
      <c r="C26" s="108" t="s">
        <v>20</v>
      </c>
      <c r="D26" s="58">
        <v>82</v>
      </c>
      <c r="E26" s="107"/>
      <c r="F26" s="66" t="s">
        <v>52</v>
      </c>
      <c r="G26" s="63" t="s">
        <v>15</v>
      </c>
      <c r="H26" s="55">
        <v>12</v>
      </c>
      <c r="I26" s="110">
        <f t="shared" ref="I26" si="7">H26*D26</f>
        <v>984</v>
      </c>
      <c r="J26" s="8"/>
      <c r="K26" s="57" t="e">
        <f t="shared" ref="K26" si="8">ROUND(I26/J26,2)</f>
        <v>#DIV/0!</v>
      </c>
      <c r="L26" s="107"/>
      <c r="M26" s="54" t="e">
        <f>ROUND(C21*K26,2)</f>
        <v>#DIV/0!</v>
      </c>
    </row>
    <row r="27" spans="1:13" ht="15" customHeight="1" x14ac:dyDescent="0.2">
      <c r="A27" s="94" t="s">
        <v>47</v>
      </c>
      <c r="B27" s="95" t="s">
        <v>6</v>
      </c>
      <c r="C27" s="94" t="s">
        <v>45</v>
      </c>
      <c r="D27" s="96">
        <v>45</v>
      </c>
      <c r="E27" s="107"/>
      <c r="F27" s="66"/>
      <c r="G27" s="63" t="s">
        <v>15</v>
      </c>
      <c r="H27" s="55"/>
      <c r="I27" s="98">
        <f>H27*D27+H28*D27</f>
        <v>4680</v>
      </c>
      <c r="J27" s="16"/>
      <c r="K27" s="99" t="e">
        <f>ROUND(I27/J27,2)</f>
        <v>#DIV/0!</v>
      </c>
      <c r="L27" s="107"/>
      <c r="M27" s="100" t="e">
        <f>ROUND(C21*K27,2)</f>
        <v>#DIV/0!</v>
      </c>
    </row>
    <row r="28" spans="1:13" ht="15" customHeight="1" x14ac:dyDescent="0.2">
      <c r="A28" s="101"/>
      <c r="B28" s="102"/>
      <c r="C28" s="101"/>
      <c r="D28" s="103"/>
      <c r="E28" s="107"/>
      <c r="F28" s="66" t="s">
        <v>9</v>
      </c>
      <c r="G28" s="63" t="s">
        <v>16</v>
      </c>
      <c r="H28" s="55">
        <v>104</v>
      </c>
      <c r="I28" s="103"/>
      <c r="J28" s="16"/>
      <c r="K28" s="105"/>
      <c r="L28" s="107"/>
      <c r="M28" s="106"/>
    </row>
    <row r="29" spans="1:13" ht="15" customHeight="1" x14ac:dyDescent="0.2">
      <c r="A29" s="94" t="s">
        <v>48</v>
      </c>
      <c r="B29" s="95" t="s">
        <v>50</v>
      </c>
      <c r="C29" s="94" t="s">
        <v>45</v>
      </c>
      <c r="D29" s="96">
        <v>64</v>
      </c>
      <c r="E29" s="107"/>
      <c r="F29" s="66"/>
      <c r="G29" s="63" t="s">
        <v>15</v>
      </c>
      <c r="H29" s="55"/>
      <c r="I29" s="98">
        <f t="shared" ref="I29" si="9">H29*D29+H30*D29</f>
        <v>6656</v>
      </c>
      <c r="J29" s="16"/>
      <c r="K29" s="99" t="e">
        <f>ROUND(I29/J29,2)</f>
        <v>#DIV/0!</v>
      </c>
      <c r="L29" s="107"/>
      <c r="M29" s="100" t="e">
        <f>ROUND(C21*K29,2)</f>
        <v>#DIV/0!</v>
      </c>
    </row>
    <row r="30" spans="1:13" ht="15" customHeight="1" x14ac:dyDescent="0.2">
      <c r="A30" s="101"/>
      <c r="B30" s="102"/>
      <c r="C30" s="101"/>
      <c r="D30" s="103"/>
      <c r="E30" s="107"/>
      <c r="F30" s="66" t="s">
        <v>9</v>
      </c>
      <c r="G30" s="63" t="s">
        <v>16</v>
      </c>
      <c r="H30" s="55">
        <v>104</v>
      </c>
      <c r="I30" s="103"/>
      <c r="J30" s="16"/>
      <c r="K30" s="105"/>
      <c r="L30" s="107"/>
      <c r="M30" s="106"/>
    </row>
    <row r="31" spans="1:13" ht="15" customHeight="1" x14ac:dyDescent="0.2">
      <c r="A31" s="94" t="s">
        <v>1</v>
      </c>
      <c r="B31" s="95" t="s">
        <v>51</v>
      </c>
      <c r="C31" s="94" t="s">
        <v>27</v>
      </c>
      <c r="D31" s="96">
        <v>343</v>
      </c>
      <c r="E31" s="107"/>
      <c r="F31" s="66"/>
      <c r="G31" s="63" t="s">
        <v>15</v>
      </c>
      <c r="H31" s="55"/>
      <c r="I31" s="98">
        <f t="shared" ref="I31" si="10">H31*D31+H32*D31</f>
        <v>35672</v>
      </c>
      <c r="J31" s="16"/>
      <c r="K31" s="99" t="e">
        <f>ROUND(I31/J31,2)</f>
        <v>#DIV/0!</v>
      </c>
      <c r="L31" s="107"/>
      <c r="M31" s="100" t="e">
        <f>ROUND(C21*K31,2)</f>
        <v>#DIV/0!</v>
      </c>
    </row>
    <row r="32" spans="1:13" ht="15" customHeight="1" x14ac:dyDescent="0.2">
      <c r="A32" s="101"/>
      <c r="B32" s="102"/>
      <c r="C32" s="101"/>
      <c r="D32" s="103"/>
      <c r="E32" s="107"/>
      <c r="F32" s="66" t="s">
        <v>9</v>
      </c>
      <c r="G32" s="63" t="s">
        <v>16</v>
      </c>
      <c r="H32" s="55">
        <v>104</v>
      </c>
      <c r="I32" s="103"/>
      <c r="J32" s="16"/>
      <c r="K32" s="105"/>
      <c r="L32" s="107"/>
      <c r="M32" s="106"/>
    </row>
    <row r="33" spans="1:13" ht="15" customHeight="1" x14ac:dyDescent="0.2">
      <c r="A33" s="94" t="s">
        <v>0</v>
      </c>
      <c r="B33" s="95" t="s">
        <v>7</v>
      </c>
      <c r="C33" s="94" t="s">
        <v>45</v>
      </c>
      <c r="D33" s="96">
        <v>135</v>
      </c>
      <c r="E33" s="107"/>
      <c r="F33" s="66"/>
      <c r="G33" s="63" t="s">
        <v>15</v>
      </c>
      <c r="H33" s="55"/>
      <c r="I33" s="98">
        <f>H33*D33+H34*D33</f>
        <v>14040</v>
      </c>
      <c r="J33" s="16"/>
      <c r="K33" s="99" t="e">
        <f>ROUND(I33/J33,2)</f>
        <v>#DIV/0!</v>
      </c>
      <c r="L33" s="107"/>
      <c r="M33" s="100" t="e">
        <f>ROUND(C21*K33,2)</f>
        <v>#DIV/0!</v>
      </c>
    </row>
    <row r="34" spans="1:13" ht="15" customHeight="1" x14ac:dyDescent="0.2">
      <c r="A34" s="101"/>
      <c r="B34" s="102"/>
      <c r="C34" s="101"/>
      <c r="D34" s="103"/>
      <c r="E34" s="107"/>
      <c r="F34" s="66" t="s">
        <v>9</v>
      </c>
      <c r="G34" s="63" t="s">
        <v>16</v>
      </c>
      <c r="H34" s="55">
        <v>104</v>
      </c>
      <c r="I34" s="103"/>
      <c r="J34" s="16"/>
      <c r="K34" s="105"/>
      <c r="L34" s="107"/>
      <c r="M34" s="106"/>
    </row>
    <row r="35" spans="1:13" ht="15" customHeight="1" x14ac:dyDescent="0.2">
      <c r="A35" s="111" t="s">
        <v>59</v>
      </c>
      <c r="B35" s="112" t="s">
        <v>60</v>
      </c>
      <c r="C35" s="111"/>
      <c r="D35" s="113"/>
      <c r="E35" s="107"/>
      <c r="F35" s="66"/>
      <c r="G35" s="63" t="s">
        <v>15</v>
      </c>
      <c r="H35" s="55"/>
      <c r="I35" s="113"/>
      <c r="J35" s="8"/>
      <c r="K35" s="114" t="e">
        <f>ROUND(H35/J35,2)</f>
        <v>#DIV/0!</v>
      </c>
      <c r="L35" s="107"/>
      <c r="M35" s="54" t="e">
        <f>ROUND(C21*K35,2)</f>
        <v>#DIV/0!</v>
      </c>
    </row>
    <row r="36" spans="1:13" ht="15" customHeight="1" thickBot="1" x14ac:dyDescent="0.25">
      <c r="A36" s="115"/>
      <c r="B36" s="116"/>
      <c r="C36" s="115"/>
      <c r="D36" s="117"/>
      <c r="E36" s="118"/>
      <c r="F36" s="66" t="s">
        <v>9</v>
      </c>
      <c r="G36" s="63" t="s">
        <v>16</v>
      </c>
      <c r="H36" s="55">
        <v>104</v>
      </c>
      <c r="I36" s="117"/>
      <c r="J36" s="8"/>
      <c r="K36" s="114" t="e">
        <f>ROUND(H36/J36,2)</f>
        <v>#DIV/0!</v>
      </c>
      <c r="L36" s="118"/>
      <c r="M36" s="54" t="e">
        <f>ROUND(C21*K36,2)</f>
        <v>#DIV/0!</v>
      </c>
    </row>
    <row r="37" spans="1:13" ht="15" thickBot="1" x14ac:dyDescent="0.35">
      <c r="A37" s="69" t="s">
        <v>30</v>
      </c>
      <c r="B37" s="70"/>
      <c r="C37" s="71"/>
      <c r="D37" s="72"/>
      <c r="E37" s="73"/>
      <c r="F37" s="74"/>
      <c r="G37" s="75"/>
      <c r="H37" s="75"/>
      <c r="I37" s="76"/>
      <c r="J37" s="77"/>
      <c r="K37" s="78" t="e">
        <f>SUM(K22:K36)</f>
        <v>#DIV/0!</v>
      </c>
      <c r="L37" s="79"/>
      <c r="M37" s="80"/>
    </row>
    <row r="38" spans="1:13" ht="14.4" x14ac:dyDescent="0.3">
      <c r="A38" s="119" t="s">
        <v>28</v>
      </c>
      <c r="B38" s="120"/>
      <c r="C38" s="120"/>
      <c r="D38" s="120"/>
      <c r="E38" s="121"/>
      <c r="F38" s="122"/>
      <c r="G38" s="123"/>
      <c r="H38" s="123"/>
      <c r="I38" s="124"/>
      <c r="J38" s="125"/>
      <c r="K38" s="87"/>
      <c r="L38" s="126"/>
      <c r="M38" s="12" t="e">
        <f>SUM(M22:M36)</f>
        <v>#DIV/0!</v>
      </c>
    </row>
    <row r="39" spans="1:13" ht="14.4" x14ac:dyDescent="0.3">
      <c r="A39" s="127"/>
      <c r="B39" s="90"/>
      <c r="C39" s="90"/>
      <c r="D39" s="90"/>
      <c r="E39" s="19"/>
      <c r="F39" s="30"/>
      <c r="G39" s="91"/>
      <c r="H39" s="91"/>
      <c r="I39" s="92"/>
      <c r="L39" s="93"/>
      <c r="M39" s="1"/>
    </row>
    <row r="40" spans="1:13" ht="13.5" customHeight="1" x14ac:dyDescent="0.3">
      <c r="A40" s="127"/>
      <c r="B40" s="90"/>
      <c r="C40" s="128"/>
      <c r="D40" s="90"/>
      <c r="E40" s="19"/>
      <c r="F40" s="30"/>
      <c r="G40" s="91"/>
      <c r="H40" s="91"/>
      <c r="I40" s="92"/>
      <c r="J40" s="129" t="s">
        <v>54</v>
      </c>
      <c r="K40" s="130"/>
      <c r="L40" s="93"/>
      <c r="M40" s="2"/>
    </row>
    <row r="41" spans="1:13" ht="28.5" customHeight="1" x14ac:dyDescent="0.3">
      <c r="A41" s="131" t="s">
        <v>65</v>
      </c>
      <c r="B41" s="21"/>
      <c r="C41" s="132"/>
      <c r="D41" s="132"/>
      <c r="E41" s="132"/>
      <c r="F41" s="132"/>
      <c r="G41" s="132"/>
      <c r="H41" s="133"/>
      <c r="I41" s="56" t="s">
        <v>31</v>
      </c>
      <c r="J41" s="13"/>
      <c r="K41" s="14"/>
      <c r="L41" s="93"/>
      <c r="M41" s="134"/>
    </row>
    <row r="42" spans="1:13" ht="25.5" customHeight="1" x14ac:dyDescent="0.3">
      <c r="A42" s="127"/>
      <c r="B42" s="90"/>
      <c r="C42" s="128"/>
      <c r="D42" s="90"/>
      <c r="E42" s="19"/>
      <c r="F42" s="30"/>
      <c r="G42" s="91"/>
      <c r="H42" s="91"/>
      <c r="I42" s="56" t="s">
        <v>32</v>
      </c>
      <c r="J42" s="13"/>
      <c r="K42" s="14"/>
      <c r="L42" s="93"/>
      <c r="M42" s="2"/>
    </row>
    <row r="43" spans="1:13" ht="12.75" customHeight="1" x14ac:dyDescent="0.3">
      <c r="A43" s="127"/>
      <c r="B43" s="90"/>
      <c r="C43" s="128"/>
      <c r="D43" s="90"/>
      <c r="E43" s="19"/>
      <c r="F43" s="30"/>
      <c r="G43" s="91"/>
      <c r="H43" s="91"/>
      <c r="I43" s="92"/>
      <c r="K43" s="135"/>
      <c r="L43" s="93"/>
      <c r="M43" s="2"/>
    </row>
    <row r="44" spans="1:13" ht="12.75" customHeight="1" thickBot="1" x14ac:dyDescent="0.25">
      <c r="E44" s="19"/>
    </row>
    <row r="45" spans="1:13" ht="14.4" x14ac:dyDescent="0.3">
      <c r="A45" s="136" t="s">
        <v>25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3" t="e">
        <f>M18</f>
        <v>#DIV/0!</v>
      </c>
    </row>
    <row r="46" spans="1:13" ht="14.4" x14ac:dyDescent="0.3">
      <c r="A46" s="138" t="s">
        <v>29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4" t="e">
        <f>M38</f>
        <v>#DIV/0!</v>
      </c>
    </row>
    <row r="47" spans="1:13" ht="14.4" x14ac:dyDescent="0.3">
      <c r="A47" s="138" t="s">
        <v>66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40"/>
      <c r="M47" s="10" t="e">
        <f>SUM(M45:M46)</f>
        <v>#DIV/0!</v>
      </c>
    </row>
    <row r="48" spans="1:13" ht="15" thickBot="1" x14ac:dyDescent="0.35">
      <c r="A48" s="141" t="s">
        <v>24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5" t="e">
        <f>(M47)*19/100</f>
        <v>#DIV/0!</v>
      </c>
    </row>
    <row r="49" spans="1:13" ht="16.8" thickTop="1" thickBot="1" x14ac:dyDescent="0.35">
      <c r="A49" s="143" t="s">
        <v>26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6" t="e">
        <f>SUM(M47:M48)</f>
        <v>#DIV/0!</v>
      </c>
    </row>
    <row r="51" spans="1:13" ht="21.75" customHeight="1" x14ac:dyDescent="0.25"/>
    <row r="52" spans="1:13" ht="15" customHeight="1" x14ac:dyDescent="0.3">
      <c r="B52" s="146"/>
      <c r="D52" s="147"/>
      <c r="E52" s="148"/>
      <c r="F52" s="149"/>
      <c r="G52" s="149"/>
      <c r="H52" s="149"/>
    </row>
  </sheetData>
  <sheetProtection algorithmName="SHA-512" hashValue="O9lDAsYyBSSOr0j1ku3zT0a0OA35ENTsoZTBuU+KySEg19efZ3xusFNjbEisddcEGoX97U/MJMIVR7HKPdtfBw==" saltValue="n/s9HKn4JW+w4q933I+IEg==" spinCount="100000" sheet="1" selectLockedCells="1"/>
  <mergeCells count="79">
    <mergeCell ref="J31:J32"/>
    <mergeCell ref="K31:K32"/>
    <mergeCell ref="J33:J34"/>
    <mergeCell ref="K33:K34"/>
    <mergeCell ref="J27:J28"/>
    <mergeCell ref="K27:K28"/>
    <mergeCell ref="M29:M30"/>
    <mergeCell ref="M31:M32"/>
    <mergeCell ref="M33:M34"/>
    <mergeCell ref="M22:M23"/>
    <mergeCell ref="M24:M25"/>
    <mergeCell ref="M27:M28"/>
    <mergeCell ref="A1:M1"/>
    <mergeCell ref="B27:B28"/>
    <mergeCell ref="C27:C28"/>
    <mergeCell ref="D27:D28"/>
    <mergeCell ref="A27:A28"/>
    <mergeCell ref="G5:H5"/>
    <mergeCell ref="G4:H4"/>
    <mergeCell ref="I27:I28"/>
    <mergeCell ref="I24:I25"/>
    <mergeCell ref="A22:A23"/>
    <mergeCell ref="B22:B23"/>
    <mergeCell ref="C22:C23"/>
    <mergeCell ref="A18:D18"/>
    <mergeCell ref="A24:A25"/>
    <mergeCell ref="A17:B17"/>
    <mergeCell ref="A2:B2"/>
    <mergeCell ref="A3:B3"/>
    <mergeCell ref="A4:B4"/>
    <mergeCell ref="A20:M20"/>
    <mergeCell ref="A6:M6"/>
    <mergeCell ref="D7:M7"/>
    <mergeCell ref="D21:M21"/>
    <mergeCell ref="B24:B25"/>
    <mergeCell ref="C24:C25"/>
    <mergeCell ref="D24:D25"/>
    <mergeCell ref="J22:J23"/>
    <mergeCell ref="J24:J25"/>
    <mergeCell ref="K24:K25"/>
    <mergeCell ref="K22:K23"/>
    <mergeCell ref="L22:L36"/>
    <mergeCell ref="J29:J30"/>
    <mergeCell ref="K29:K30"/>
    <mergeCell ref="I35:I36"/>
    <mergeCell ref="I22:I23"/>
    <mergeCell ref="B29:B30"/>
    <mergeCell ref="C29:C30"/>
    <mergeCell ref="B31:B32"/>
    <mergeCell ref="E52:H52"/>
    <mergeCell ref="A48:L48"/>
    <mergeCell ref="A49:L49"/>
    <mergeCell ref="A37:B37"/>
    <mergeCell ref="A38:D38"/>
    <mergeCell ref="A45:L45"/>
    <mergeCell ref="A46:L46"/>
    <mergeCell ref="A41:H41"/>
    <mergeCell ref="J40:K40"/>
    <mergeCell ref="J41:K41"/>
    <mergeCell ref="J42:K42"/>
    <mergeCell ref="A47:L47"/>
    <mergeCell ref="I33:I34"/>
    <mergeCell ref="I29:I30"/>
    <mergeCell ref="I31:I32"/>
    <mergeCell ref="D31:D32"/>
    <mergeCell ref="D29:D30"/>
    <mergeCell ref="A35:A36"/>
    <mergeCell ref="B35:B36"/>
    <mergeCell ref="C35:C36"/>
    <mergeCell ref="D35:D36"/>
    <mergeCell ref="E22:E36"/>
    <mergeCell ref="A33:A34"/>
    <mergeCell ref="B33:B34"/>
    <mergeCell ref="C33:C34"/>
    <mergeCell ref="D33:D34"/>
    <mergeCell ref="D22:D23"/>
    <mergeCell ref="A31:A32"/>
    <mergeCell ref="C31:C32"/>
    <mergeCell ref="A29:A30"/>
  </mergeCells>
  <pageMargins left="0.39370078740157483" right="0.39370078740157483" top="0.39370078740157483" bottom="0.19685039370078741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Brunkow</dc:creator>
  <cp:lastModifiedBy>Katharina Czajkowski</cp:lastModifiedBy>
  <cp:lastPrinted>2019-01-08T13:59:38Z</cp:lastPrinted>
  <dcterms:created xsi:type="dcterms:W3CDTF">2018-09-17T12:04:54Z</dcterms:created>
  <dcterms:modified xsi:type="dcterms:W3CDTF">2026-08-04T11:30:27Z</dcterms:modified>
</cp:coreProperties>
</file>